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6555" activeTab="1"/>
  </bookViews>
  <sheets>
    <sheet name="Selection" sheetId="1" r:id="rId1"/>
    <sheet name="Direc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Brian Howley</author>
  </authors>
  <commentList>
    <comment ref="B3" authorId="0">
      <text>
        <r>
          <rPr>
            <sz val="9"/>
            <rFont val="Tahoma"/>
            <family val="0"/>
          </rPr>
          <t xml:space="preserve">Enter height of Bldg from water meter to top plumbing fixture
</t>
        </r>
      </text>
    </comment>
    <comment ref="C5" authorId="0">
      <text>
        <r>
          <rPr>
            <sz val="9"/>
            <rFont val="Tahoma"/>
            <family val="0"/>
          </rPr>
          <t xml:space="preserve">Enter desired outlet pressure for last fixture.  Usually 40 with a minimum of 25
</t>
        </r>
      </text>
    </comment>
    <comment ref="C7" authorId="0">
      <text>
        <r>
          <rPr>
            <sz val="9"/>
            <rFont val="Tahoma"/>
            <family val="0"/>
          </rPr>
          <t xml:space="preserve">Enter minimum city pressure.  If unsure enter the minimuum of 5
</t>
        </r>
      </text>
    </comment>
    <comment ref="C13" authorId="0">
      <text>
        <r>
          <rPr>
            <sz val="9"/>
            <rFont val="Tahoma"/>
            <family val="0"/>
          </rPr>
          <t xml:space="preserve">Enter the number of each fixture type.  Typical for this entire column
</t>
        </r>
      </text>
    </comment>
    <comment ref="B26" authorId="0">
      <text>
        <r>
          <rPr>
            <sz val="9"/>
            <rFont val="Tahoma"/>
            <family val="0"/>
          </rPr>
          <t xml:space="preserve">Enter the quantiies of any other water consuming device in these six columns.  I.E. lawn sprinklers, commercial washers etc.
</t>
        </r>
      </text>
    </comment>
    <comment ref="C26" authorId="0">
      <text>
        <r>
          <rPr>
            <sz val="9"/>
            <rFont val="Tahoma"/>
            <family val="0"/>
          </rPr>
          <t xml:space="preserve">Enter the flow units of the other devices.  If gpm is known then 1gpm = 2 flow units
</t>
        </r>
      </text>
    </comment>
    <comment ref="G2" authorId="0">
      <text>
        <r>
          <rPr>
            <sz val="9"/>
            <rFont val="Tahoma"/>
            <family val="0"/>
          </rPr>
          <t xml:space="preserve">Use this table when there are no restrictions on size horsepower etc.
</t>
        </r>
      </text>
    </comment>
    <comment ref="H16" authorId="0">
      <text>
        <r>
          <rPr>
            <sz val="9"/>
            <rFont val="Tahoma"/>
            <family val="0"/>
          </rPr>
          <t xml:space="preserve">Use this table if there are restrictions to horsepower, size or price.
</t>
        </r>
      </text>
    </comment>
    <comment ref="H17" authorId="0">
      <text>
        <r>
          <rPr>
            <b/>
            <sz val="9"/>
            <rFont val="Tahoma"/>
            <family val="0"/>
          </rPr>
          <t>Use this column for residences, office or schools</t>
        </r>
      </text>
    </comment>
    <comment ref="I17" authorId="0">
      <text>
        <r>
          <rPr>
            <sz val="9"/>
            <rFont val="Tahoma"/>
            <family val="0"/>
          </rPr>
          <t xml:space="preserve">Use this column for hotels or resturants
</t>
        </r>
      </text>
    </comment>
    <comment ref="J17" authorId="0">
      <text>
        <r>
          <rPr>
            <sz val="9"/>
            <rFont val="Tahoma"/>
            <family val="0"/>
          </rPr>
          <t xml:space="preserve">Use this column for health care facilities
</t>
        </r>
      </text>
    </comment>
    <comment ref="D30" authorId="0">
      <text>
        <r>
          <rPr>
            <b/>
            <sz val="9"/>
            <rFont val="Tahoma"/>
            <family val="0"/>
          </rPr>
          <t>Match this figure in Tables 1 or 2 to determine GPM requirements</t>
        </r>
      </text>
    </comment>
    <comment ref="G26" authorId="0">
      <text>
        <r>
          <rPr>
            <sz val="9"/>
            <rFont val="Tahoma"/>
            <family val="0"/>
          </rPr>
          <t xml:space="preserve">Enter the calculated  GPM here
</t>
        </r>
      </text>
    </comment>
    <comment ref="A4" authorId="0">
      <text>
        <r>
          <rPr>
            <sz val="9"/>
            <rFont val="Tahoma"/>
            <family val="0"/>
          </rPr>
          <t xml:space="preserve">Default to 10% of static.  If actual friction loss is known, unprotect sheet and enter into cells B3 &amp;C3
</t>
        </r>
      </text>
    </comment>
    <comment ref="A5" authorId="0">
      <text>
        <r>
          <rPr>
            <sz val="9"/>
            <rFont val="Tahoma"/>
            <family val="0"/>
          </rPr>
          <t xml:space="preserve">40 PSI is recommended.  Minimum is 30 PSI
</t>
        </r>
      </text>
    </comment>
    <comment ref="A7" authorId="0">
      <text>
        <r>
          <rPr>
            <sz val="9"/>
            <rFont val="Tahoma"/>
            <family val="0"/>
          </rPr>
          <t xml:space="preserve">Water prssure at pressuruizer location.  If this inforrmation could not be determined use 5 PSI 
</t>
        </r>
      </text>
    </comment>
  </commentList>
</comments>
</file>

<file path=xl/comments2.xml><?xml version="1.0" encoding="utf-8"?>
<comments xmlns="http://schemas.openxmlformats.org/spreadsheetml/2006/main">
  <authors>
    <author>Brian Howley</author>
  </authors>
  <commentList>
    <comment ref="B6" authorId="0">
      <text>
        <r>
          <rPr>
            <b/>
            <sz val="9"/>
            <rFont val="Tahoma"/>
            <family val="0"/>
          </rPr>
          <t>Brian Howley: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<sst xmlns="http://schemas.openxmlformats.org/spreadsheetml/2006/main" count="91" uniqueCount="85">
  <si>
    <t>Pressure Requirements</t>
  </si>
  <si>
    <t>Feet</t>
  </si>
  <si>
    <t>PSI</t>
  </si>
  <si>
    <t>Static Head</t>
  </si>
  <si>
    <t>System Friction Loss</t>
  </si>
  <si>
    <t>Desired Outlet Pressure</t>
  </si>
  <si>
    <t>System Pressure Requirement</t>
  </si>
  <si>
    <t>Required Boost</t>
  </si>
  <si>
    <t>PRV loss</t>
  </si>
  <si>
    <t>Total Boost</t>
  </si>
  <si>
    <t>Flow Requirements</t>
  </si>
  <si>
    <t>Bath Group FV or FT</t>
  </si>
  <si>
    <t>Flow Units</t>
  </si>
  <si>
    <t>Qty</t>
  </si>
  <si>
    <t>Total</t>
  </si>
  <si>
    <t>Tub</t>
  </si>
  <si>
    <t>WC Flushometer</t>
  </si>
  <si>
    <t>WC Tank</t>
  </si>
  <si>
    <t>Urinal</t>
  </si>
  <si>
    <t>Lavatory</t>
  </si>
  <si>
    <t>Kitchen Sink</t>
  </si>
  <si>
    <t>Slop Sink</t>
  </si>
  <si>
    <t>Washing Machine</t>
  </si>
  <si>
    <t>Hose Bibb</t>
  </si>
  <si>
    <t>Drinking Fountain</t>
  </si>
  <si>
    <t>Shower</t>
  </si>
  <si>
    <t>Dishwasher</t>
  </si>
  <si>
    <t>Other</t>
  </si>
  <si>
    <t>Tanks</t>
  </si>
  <si>
    <t>Precise Demand Table</t>
  </si>
  <si>
    <t>Flushometers</t>
  </si>
  <si>
    <t>Light</t>
  </si>
  <si>
    <t xml:space="preserve">Med. </t>
  </si>
  <si>
    <t>Heavy</t>
  </si>
  <si>
    <t>1-600</t>
  </si>
  <si>
    <t>600-900</t>
  </si>
  <si>
    <t>900-1200</t>
  </si>
  <si>
    <t>1200-1500</t>
  </si>
  <si>
    <t>1500-2000</t>
  </si>
  <si>
    <t xml:space="preserve">          Conservative Demand Table</t>
  </si>
  <si>
    <t>GPM @</t>
  </si>
  <si>
    <t>PSI Boost</t>
  </si>
  <si>
    <t>Pick Pressurizer for</t>
  </si>
  <si>
    <t>Model</t>
  </si>
  <si>
    <t>Max GPM</t>
  </si>
  <si>
    <t>Max Boost</t>
  </si>
  <si>
    <t>PB-50</t>
  </si>
  <si>
    <t>PB-75</t>
  </si>
  <si>
    <t>PB-100</t>
  </si>
  <si>
    <t>PB-60</t>
  </si>
  <si>
    <t>Pressurizer</t>
  </si>
  <si>
    <t>contents of these or any other cell, from the Tools menu choose"Protection</t>
  </si>
  <si>
    <t>and information or instructions will be displayed.  Move the cursor</t>
  </si>
  <si>
    <t>off the cell and the diplay will go off the screen</t>
  </si>
  <si>
    <t>entered in the red cells</t>
  </si>
  <si>
    <t>1- Enter the height of the building from the water meter to the highest fixture</t>
  </si>
  <si>
    <t>40 PSI</t>
  </si>
  <si>
    <t>45 PSI</t>
  </si>
  <si>
    <t>60 PSI</t>
  </si>
  <si>
    <t>65 PSI</t>
  </si>
  <si>
    <t>50 GPM</t>
  </si>
  <si>
    <t>60 GPM</t>
  </si>
  <si>
    <t>75 GPM</t>
  </si>
  <si>
    <t>100 GPM</t>
  </si>
  <si>
    <t>2- Enter the desired outlet pressure at the furthest fixture.  30 PSI min 40 PSI recommended</t>
  </si>
  <si>
    <t>3- Enter the minimum system pressure usually known by Bldg maintenance</t>
  </si>
  <si>
    <t>Minumum City Pressure</t>
  </si>
  <si>
    <t>4- Enter the quantities of the fixturers in the building and any other water consuming devices</t>
  </si>
  <si>
    <t>5- Read total flow units at the bottom of the table</t>
  </si>
  <si>
    <t>table is used when there are no restriction to physical dimensions, horsepower or price of the booster</t>
  </si>
  <si>
    <t>The lower table is used when such restrictions are present.  For instance if the flow units is 200</t>
  </si>
  <si>
    <t>From the lower table select 80 gpm to a maximum of 600 flow uints.</t>
  </si>
  <si>
    <t>Where there is a red triangle in the corner the user can place the cursor over the cell</t>
  </si>
  <si>
    <t>This is typical for any color cell with a red triangle in the upper right corner</t>
  </si>
  <si>
    <t xml:space="preserve">8- Determine which pressurizer is required form the table below. For instance if the gpm requirement </t>
  </si>
  <si>
    <t>is determined to be 70 and the boost pressure is calculated to be 50 Select a PB 75</t>
  </si>
  <si>
    <t xml:space="preserve">Beige shaded cells are static text and are locked. To change </t>
  </si>
  <si>
    <t>6- Using either of the two tables on the right, determine the GPM requirements.  The upper</t>
  </si>
  <si>
    <t>9- Click the Pricing tab in the lower left corner of the screen and the price sheet is displayed</t>
  </si>
  <si>
    <t>7- Enter the determined GPM in cell E23.  The calcualted boost is in the next cell to the right</t>
  </si>
  <si>
    <t xml:space="preserve">Blue shaded cells will contain calculated values based on the information </t>
  </si>
  <si>
    <t>and "Unprotect".  Locked cells on the price sheet cannot be changed.</t>
  </si>
  <si>
    <t>Red shaded cell are where the user needs to enter information</t>
  </si>
  <si>
    <t>from the upper table determine 65 GPM for buildings with tank type toilet and 91 for flushometers</t>
  </si>
  <si>
    <t>10- Select the Pressurizer based on voltage, phase and ASME requirements.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</si>
</sst>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0"/>
  </numFmts>
  <fonts count="8">
    <font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4"/>
      <name val="Haettenschweiler"/>
      <family val="2"/>
    </font>
    <font>
      <b/>
      <sz val="10"/>
      <name val="Haettenschweiler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/>
    </xf>
    <xf numFmtId="0" fontId="0" fillId="3" borderId="0" xfId="0" applyFill="1" applyAlignment="1" applyProtection="1">
      <alignment/>
      <protection locked="0"/>
    </xf>
    <xf numFmtId="1" fontId="0" fillId="3" borderId="1" xfId="0" applyNumberFormat="1" applyFill="1" applyBorder="1" applyAlignment="1" applyProtection="1">
      <alignment/>
      <protection locked="0"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 applyProtection="1">
      <alignment horizontal="center"/>
      <protection/>
    </xf>
    <xf numFmtId="1" fontId="0" fillId="2" borderId="0" xfId="0" applyNumberFormat="1" applyFill="1" applyAlignment="1">
      <alignment/>
    </xf>
    <xf numFmtId="1" fontId="0" fillId="2" borderId="1" xfId="0" applyNumberFormat="1" applyFill="1" applyBorder="1" applyAlignment="1">
      <alignment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4" borderId="1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11</xdr:row>
      <xdr:rowOff>142875</xdr:rowOff>
    </xdr:from>
    <xdr:to>
      <xdr:col>10</xdr:col>
      <xdr:colOff>609600</xdr:colOff>
      <xdr:row>18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924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workbookViewId="0" topLeftCell="B1">
      <selection activeCell="I19" sqref="I19"/>
    </sheetView>
  </sheetViews>
  <sheetFormatPr defaultColWidth="9.140625" defaultRowHeight="12.75"/>
  <cols>
    <col min="1" max="1" width="27.140625" style="0" customWidth="1"/>
    <col min="7" max="7" width="10.57421875" style="0" customWidth="1"/>
    <col min="9" max="9" width="11.8515625" style="0" customWidth="1"/>
  </cols>
  <sheetData>
    <row r="2" spans="1:9" ht="12.75">
      <c r="A2" s="6" t="s">
        <v>0</v>
      </c>
      <c r="B2" s="1" t="s">
        <v>1</v>
      </c>
      <c r="C2" s="1" t="s">
        <v>2</v>
      </c>
      <c r="G2" s="9" t="s">
        <v>39</v>
      </c>
      <c r="H2" s="9"/>
      <c r="I2" s="9"/>
    </row>
    <row r="3" spans="1:9" ht="12.75">
      <c r="A3" s="6" t="s">
        <v>3</v>
      </c>
      <c r="B3" s="8">
        <v>30</v>
      </c>
      <c r="C3" s="3">
        <f>B3*0.431</f>
        <v>12.93</v>
      </c>
      <c r="G3" s="9" t="s">
        <v>12</v>
      </c>
      <c r="H3" s="9" t="s">
        <v>28</v>
      </c>
      <c r="I3" s="9" t="s">
        <v>30</v>
      </c>
    </row>
    <row r="4" spans="1:9" ht="12.75">
      <c r="A4" s="6" t="s">
        <v>4</v>
      </c>
      <c r="B4" s="13">
        <f>B3*0.1</f>
        <v>3</v>
      </c>
      <c r="C4" s="3">
        <f>C3*0.125</f>
        <v>1.61625</v>
      </c>
      <c r="G4" s="9">
        <v>100</v>
      </c>
      <c r="H4" s="9">
        <v>44</v>
      </c>
      <c r="I4" s="9">
        <v>68</v>
      </c>
    </row>
    <row r="5" spans="1:9" ht="12.75">
      <c r="A5" s="6" t="s">
        <v>5</v>
      </c>
      <c r="B5" s="13">
        <f aca="true" t="shared" si="0" ref="B5:B10">C5*2.31</f>
        <v>138.6</v>
      </c>
      <c r="C5" s="8">
        <v>60</v>
      </c>
      <c r="G5" s="9">
        <v>200</v>
      </c>
      <c r="H5" s="9">
        <v>65</v>
      </c>
      <c r="I5" s="9">
        <v>91</v>
      </c>
    </row>
    <row r="6" spans="1:9" ht="12.75">
      <c r="A6" s="6" t="s">
        <v>6</v>
      </c>
      <c r="B6" s="13"/>
      <c r="C6" s="3">
        <f>C3+C4+C5</f>
        <v>74.54625</v>
      </c>
      <c r="G6" s="9">
        <v>300</v>
      </c>
      <c r="H6" s="9">
        <v>85</v>
      </c>
      <c r="I6" s="9">
        <v>110</v>
      </c>
    </row>
    <row r="7" spans="1:9" ht="12.75">
      <c r="A7" s="6" t="s">
        <v>66</v>
      </c>
      <c r="B7" s="13">
        <f t="shared" si="0"/>
        <v>92.4</v>
      </c>
      <c r="C7" s="8">
        <v>40</v>
      </c>
      <c r="G7" s="9">
        <v>400</v>
      </c>
      <c r="H7" s="9">
        <v>105</v>
      </c>
      <c r="I7" s="9">
        <v>125</v>
      </c>
    </row>
    <row r="8" spans="1:9" ht="12.75">
      <c r="A8" s="6" t="s">
        <v>7</v>
      </c>
      <c r="B8" s="13">
        <f t="shared" si="0"/>
        <v>79.8018375</v>
      </c>
      <c r="C8" s="3">
        <f>C6-C7</f>
        <v>34.54625</v>
      </c>
      <c r="G8" s="9">
        <v>500</v>
      </c>
      <c r="H8" s="9">
        <v>125</v>
      </c>
      <c r="I8" s="9">
        <v>140</v>
      </c>
    </row>
    <row r="9" spans="1:9" ht="12.75">
      <c r="A9" s="6" t="s">
        <v>8</v>
      </c>
      <c r="B9" s="13">
        <f t="shared" si="0"/>
        <v>11.55</v>
      </c>
      <c r="C9" s="3">
        <v>5</v>
      </c>
      <c r="G9" s="9">
        <v>750</v>
      </c>
      <c r="H9" s="9">
        <v>170</v>
      </c>
      <c r="I9" s="9">
        <v>175</v>
      </c>
    </row>
    <row r="10" spans="1:9" ht="12.75">
      <c r="A10" s="6" t="s">
        <v>9</v>
      </c>
      <c r="B10" s="3">
        <f t="shared" si="0"/>
        <v>91.3518375</v>
      </c>
      <c r="C10" s="3">
        <f>C8+C9</f>
        <v>39.54625</v>
      </c>
      <c r="G10" s="9">
        <v>1000</v>
      </c>
      <c r="H10" s="9">
        <v>210</v>
      </c>
      <c r="I10" s="9">
        <v>218</v>
      </c>
    </row>
    <row r="11" spans="7:9" ht="12.75">
      <c r="G11" s="9">
        <v>1250</v>
      </c>
      <c r="H11" s="9">
        <v>240</v>
      </c>
      <c r="I11" s="9">
        <v>240</v>
      </c>
    </row>
    <row r="12" spans="1:9" ht="12.75">
      <c r="A12" s="6" t="s">
        <v>10</v>
      </c>
      <c r="B12" s="2" t="s">
        <v>12</v>
      </c>
      <c r="C12" s="2" t="s">
        <v>13</v>
      </c>
      <c r="D12" s="2" t="s">
        <v>14</v>
      </c>
      <c r="E12" s="21"/>
      <c r="G12" s="9">
        <v>1500</v>
      </c>
      <c r="H12" s="9">
        <v>270</v>
      </c>
      <c r="I12" s="9">
        <v>270</v>
      </c>
    </row>
    <row r="13" spans="1:9" ht="12.75">
      <c r="A13" s="6" t="s">
        <v>11</v>
      </c>
      <c r="B13" s="14">
        <v>8</v>
      </c>
      <c r="C13" s="5">
        <v>91</v>
      </c>
      <c r="D13" s="25">
        <f>C13*B13</f>
        <v>728</v>
      </c>
      <c r="E13" s="28"/>
      <c r="G13" s="9">
        <v>1750</v>
      </c>
      <c r="H13" s="9">
        <v>300</v>
      </c>
      <c r="I13" s="9">
        <v>300</v>
      </c>
    </row>
    <row r="14" spans="1:9" ht="12.75">
      <c r="A14" s="6" t="s">
        <v>15</v>
      </c>
      <c r="B14" s="15">
        <v>4</v>
      </c>
      <c r="C14" s="5">
        <v>0</v>
      </c>
      <c r="D14" s="25">
        <f aca="true" t="shared" si="1" ref="D14:D29">C14*B14</f>
        <v>0</v>
      </c>
      <c r="E14" s="28"/>
      <c r="G14" s="9">
        <v>2000</v>
      </c>
      <c r="H14" s="9">
        <v>325</v>
      </c>
      <c r="I14" s="9">
        <v>325</v>
      </c>
    </row>
    <row r="15" spans="1:5" ht="12.75">
      <c r="A15" s="6" t="s">
        <v>16</v>
      </c>
      <c r="B15" s="15">
        <v>7</v>
      </c>
      <c r="C15" s="5">
        <v>0</v>
      </c>
      <c r="D15" s="25">
        <f t="shared" si="1"/>
        <v>0</v>
      </c>
      <c r="E15" s="28"/>
    </row>
    <row r="16" spans="1:10" ht="12.75">
      <c r="A16" s="6" t="s">
        <v>17</v>
      </c>
      <c r="B16" s="15">
        <v>5</v>
      </c>
      <c r="C16" s="5">
        <v>0</v>
      </c>
      <c r="D16" s="25">
        <f t="shared" si="1"/>
        <v>0</v>
      </c>
      <c r="E16" s="28"/>
      <c r="F16" s="29"/>
      <c r="G16" s="26"/>
      <c r="H16" s="9" t="s">
        <v>29</v>
      </c>
      <c r="I16" s="9"/>
      <c r="J16" s="9"/>
    </row>
    <row r="17" spans="1:10" ht="12.75">
      <c r="A17" s="6" t="s">
        <v>18</v>
      </c>
      <c r="B17" s="15">
        <v>5</v>
      </c>
      <c r="C17" s="5">
        <v>0</v>
      </c>
      <c r="D17" s="25">
        <f t="shared" si="1"/>
        <v>0</v>
      </c>
      <c r="E17" s="28"/>
      <c r="F17" s="29"/>
      <c r="G17" s="26" t="s">
        <v>12</v>
      </c>
      <c r="H17" s="9" t="s">
        <v>31</v>
      </c>
      <c r="I17" s="9" t="s">
        <v>32</v>
      </c>
      <c r="J17" s="9" t="s">
        <v>33</v>
      </c>
    </row>
    <row r="18" spans="1:10" ht="12.75">
      <c r="A18" s="6" t="s">
        <v>19</v>
      </c>
      <c r="B18" s="15">
        <v>2</v>
      </c>
      <c r="C18" s="5">
        <v>0</v>
      </c>
      <c r="D18" s="25">
        <f t="shared" si="1"/>
        <v>0</v>
      </c>
      <c r="E18" s="28"/>
      <c r="F18" s="29"/>
      <c r="G18" s="26" t="s">
        <v>34</v>
      </c>
      <c r="H18" s="9">
        <v>80</v>
      </c>
      <c r="I18" s="9">
        <v>100</v>
      </c>
      <c r="J18" s="9">
        <v>130</v>
      </c>
    </row>
    <row r="19" spans="1:10" ht="12.75">
      <c r="A19" s="6" t="s">
        <v>20</v>
      </c>
      <c r="B19" s="15">
        <v>2</v>
      </c>
      <c r="C19" s="5">
        <v>1</v>
      </c>
      <c r="D19" s="25">
        <f t="shared" si="1"/>
        <v>2</v>
      </c>
      <c r="E19" s="28"/>
      <c r="F19" s="29"/>
      <c r="G19" s="26" t="s">
        <v>35</v>
      </c>
      <c r="H19" s="9">
        <v>100</v>
      </c>
      <c r="I19" s="9">
        <v>120</v>
      </c>
      <c r="J19" s="9">
        <v>140</v>
      </c>
    </row>
    <row r="20" spans="1:10" ht="12.75">
      <c r="A20" s="6" t="s">
        <v>21</v>
      </c>
      <c r="B20" s="15">
        <v>3</v>
      </c>
      <c r="C20" s="5">
        <v>0</v>
      </c>
      <c r="D20" s="25">
        <f>C20*B20</f>
        <v>0</v>
      </c>
      <c r="E20" s="28"/>
      <c r="F20" s="29"/>
      <c r="G20" s="26" t="s">
        <v>36</v>
      </c>
      <c r="H20" s="9">
        <v>120</v>
      </c>
      <c r="I20" s="9">
        <v>140</v>
      </c>
      <c r="J20" s="9">
        <v>160</v>
      </c>
    </row>
    <row r="21" spans="1:10" ht="12.75">
      <c r="A21" s="6" t="s">
        <v>22</v>
      </c>
      <c r="B21" s="15">
        <v>4</v>
      </c>
      <c r="C21" s="5">
        <v>4</v>
      </c>
      <c r="D21" s="25">
        <f t="shared" si="1"/>
        <v>16</v>
      </c>
      <c r="E21" s="28"/>
      <c r="F21" s="29"/>
      <c r="G21" s="26" t="s">
        <v>37</v>
      </c>
      <c r="H21" s="9">
        <v>140</v>
      </c>
      <c r="I21" s="9">
        <v>160</v>
      </c>
      <c r="J21" s="9">
        <v>180</v>
      </c>
    </row>
    <row r="22" spans="1:10" ht="12.75">
      <c r="A22" s="6" t="s">
        <v>23</v>
      </c>
      <c r="B22" s="15">
        <v>3</v>
      </c>
      <c r="C22" s="5">
        <v>0</v>
      </c>
      <c r="D22" s="25">
        <f t="shared" si="1"/>
        <v>0</v>
      </c>
      <c r="E22" s="28"/>
      <c r="F22" s="29"/>
      <c r="G22" s="26" t="s">
        <v>38</v>
      </c>
      <c r="H22" s="9">
        <v>160</v>
      </c>
      <c r="I22" s="9">
        <v>190</v>
      </c>
      <c r="J22" s="9">
        <v>220</v>
      </c>
    </row>
    <row r="23" spans="1:5" ht="12.75">
      <c r="A23" s="6" t="s">
        <v>24</v>
      </c>
      <c r="B23" s="15">
        <v>1</v>
      </c>
      <c r="C23" s="5">
        <v>0</v>
      </c>
      <c r="D23" s="25">
        <f t="shared" si="1"/>
        <v>0</v>
      </c>
      <c r="E23" s="28"/>
    </row>
    <row r="24" spans="1:5" ht="12.75">
      <c r="A24" s="6" t="s">
        <v>25</v>
      </c>
      <c r="B24" s="15">
        <v>2</v>
      </c>
      <c r="C24" s="5">
        <v>0</v>
      </c>
      <c r="D24" s="25">
        <f t="shared" si="1"/>
        <v>0</v>
      </c>
      <c r="E24" s="28"/>
    </row>
    <row r="25" spans="1:7" ht="12.75">
      <c r="A25" s="6" t="s">
        <v>26</v>
      </c>
      <c r="B25" s="15">
        <v>2</v>
      </c>
      <c r="C25" s="5">
        <v>0</v>
      </c>
      <c r="D25" s="25">
        <f t="shared" si="1"/>
        <v>0</v>
      </c>
      <c r="E25" s="28"/>
      <c r="F25" s="20"/>
      <c r="G25" t="s">
        <v>42</v>
      </c>
    </row>
    <row r="26" spans="1:10" ht="12.75">
      <c r="A26" s="4" t="s">
        <v>27</v>
      </c>
      <c r="B26" s="5">
        <v>4</v>
      </c>
      <c r="C26" s="5"/>
      <c r="D26" s="25">
        <f t="shared" si="1"/>
        <v>0</v>
      </c>
      <c r="E26" s="28"/>
      <c r="F26" s="20"/>
      <c r="G26" s="7">
        <v>68</v>
      </c>
      <c r="H26" s="10" t="s">
        <v>40</v>
      </c>
      <c r="I26" s="12">
        <f>C10</f>
        <v>39.54625</v>
      </c>
      <c r="J26" s="10" t="s">
        <v>41</v>
      </c>
    </row>
    <row r="27" spans="1:9" ht="12.75">
      <c r="A27" s="4" t="s">
        <v>27</v>
      </c>
      <c r="B27" s="5">
        <v>3</v>
      </c>
      <c r="C27" s="5"/>
      <c r="D27" s="25">
        <f t="shared" si="1"/>
        <v>0</v>
      </c>
      <c r="E27" s="28"/>
      <c r="F27" s="29"/>
      <c r="G27" s="27" t="s">
        <v>50</v>
      </c>
      <c r="H27" s="6"/>
      <c r="I27" s="6"/>
    </row>
    <row r="28" spans="1:9" ht="12.75">
      <c r="A28" s="4" t="s">
        <v>27</v>
      </c>
      <c r="B28" s="5">
        <v>10</v>
      </c>
      <c r="C28" s="5"/>
      <c r="D28" s="25">
        <f t="shared" si="1"/>
        <v>0</v>
      </c>
      <c r="E28" s="28"/>
      <c r="F28" s="29"/>
      <c r="G28" s="27" t="s">
        <v>43</v>
      </c>
      <c r="H28" s="6" t="s">
        <v>44</v>
      </c>
      <c r="I28" s="6" t="s">
        <v>45</v>
      </c>
    </row>
    <row r="29" spans="1:9" ht="12.75">
      <c r="A29" s="4" t="s">
        <v>27</v>
      </c>
      <c r="B29" s="5"/>
      <c r="C29" s="5"/>
      <c r="D29" s="25">
        <f t="shared" si="1"/>
        <v>0</v>
      </c>
      <c r="E29" s="28"/>
      <c r="F29" s="29"/>
      <c r="G29" s="27" t="s">
        <v>46</v>
      </c>
      <c r="H29" s="6" t="s">
        <v>60</v>
      </c>
      <c r="I29" s="19" t="s">
        <v>56</v>
      </c>
    </row>
    <row r="30" spans="1:9" ht="12.75">
      <c r="A30" s="6" t="s">
        <v>14</v>
      </c>
      <c r="B30" s="11"/>
      <c r="C30" s="11">
        <f>SUM(C13:C29)</f>
        <v>96</v>
      </c>
      <c r="D30" s="25">
        <f>SUM(D13:D29)</f>
        <v>746</v>
      </c>
      <c r="E30" s="28"/>
      <c r="F30" s="29"/>
      <c r="G30" s="27" t="s">
        <v>49</v>
      </c>
      <c r="H30" s="6" t="s">
        <v>61</v>
      </c>
      <c r="I30" s="19" t="s">
        <v>57</v>
      </c>
    </row>
    <row r="31" spans="6:9" ht="12.75">
      <c r="F31" s="29"/>
      <c r="G31" s="27" t="s">
        <v>47</v>
      </c>
      <c r="H31" s="6" t="s">
        <v>62</v>
      </c>
      <c r="I31" s="19" t="s">
        <v>58</v>
      </c>
    </row>
    <row r="32" spans="6:9" ht="12.75">
      <c r="F32" s="29"/>
      <c r="G32" s="27" t="s">
        <v>48</v>
      </c>
      <c r="H32" s="6" t="s">
        <v>63</v>
      </c>
      <c r="I32" s="19" t="s">
        <v>59</v>
      </c>
    </row>
    <row r="33" spans="2:6" ht="17.25">
      <c r="B33" s="24"/>
      <c r="C33" s="23"/>
      <c r="D33" s="23"/>
      <c r="E33" s="23"/>
      <c r="F33" s="23"/>
    </row>
    <row r="34" spans="2:6" ht="15">
      <c r="B34" s="23"/>
      <c r="C34" s="23"/>
      <c r="D34" s="23"/>
      <c r="E34" s="23"/>
      <c r="F34" s="23"/>
    </row>
    <row r="35" spans="2:6" ht="15">
      <c r="B35" s="23"/>
      <c r="C35" s="23"/>
      <c r="D35" s="23"/>
      <c r="E35" s="23"/>
      <c r="F35" s="23"/>
    </row>
    <row r="36" spans="2:6" ht="15">
      <c r="B36" s="23"/>
      <c r="C36" s="23"/>
      <c r="D36" s="23"/>
      <c r="E36" s="23"/>
      <c r="F36" s="23"/>
    </row>
    <row r="37" spans="2:6" ht="15">
      <c r="B37" s="23"/>
      <c r="C37" s="23"/>
      <c r="D37" s="23"/>
      <c r="E37" s="23"/>
      <c r="F37" s="23"/>
    </row>
    <row r="38" spans="2:6" ht="15">
      <c r="B38" s="23"/>
      <c r="C38" s="23"/>
      <c r="D38" s="23"/>
      <c r="E38" s="23"/>
      <c r="F38" s="23"/>
    </row>
  </sheetData>
  <sheetProtection sheet="1" objects="1" scenarios="1"/>
  <printOptions/>
  <pageMargins left="0.75" right="0.75" top="1" bottom="1" header="0.5" footer="0.5"/>
  <pageSetup fitToHeight="1" fitToWidth="1" horizontalDpi="200" verticalDpi="200" orientation="portrait" scale="80" r:id="rId3"/>
  <headerFooter alignWithMargins="0">
    <oddHeader>&amp;CThrush Pressurizer Selection</oddHeader>
    <oddFooter>&amp;C&amp;"Arial,Bold Italic"Quality Products, Superior Service, Highest Integrity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0">
      <selection activeCell="B35" sqref="B35"/>
    </sheetView>
  </sheetViews>
  <sheetFormatPr defaultColWidth="9.140625" defaultRowHeight="12.75"/>
  <sheetData>
    <row r="1" spans="1:7" ht="12.75">
      <c r="A1" s="16" t="s">
        <v>76</v>
      </c>
      <c r="B1" s="16"/>
      <c r="C1" s="16"/>
      <c r="D1" s="16"/>
      <c r="E1" s="16"/>
      <c r="F1" s="16"/>
      <c r="G1" s="16"/>
    </row>
    <row r="2" spans="1:7" ht="12.75">
      <c r="A2" s="16" t="s">
        <v>51</v>
      </c>
      <c r="B2" s="16"/>
      <c r="C2" s="16"/>
      <c r="D2" s="16"/>
      <c r="E2" s="16"/>
      <c r="F2" s="16"/>
      <c r="G2" s="16"/>
    </row>
    <row r="3" spans="1:7" ht="12.75">
      <c r="A3" s="16" t="s">
        <v>81</v>
      </c>
      <c r="B3" s="16"/>
      <c r="C3" s="16"/>
      <c r="D3" s="16"/>
      <c r="E3" s="16"/>
      <c r="F3" s="16"/>
      <c r="G3" s="16"/>
    </row>
    <row r="5" spans="1:8" ht="12.75">
      <c r="A5" s="17" t="s">
        <v>82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72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52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53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73</v>
      </c>
      <c r="B9" s="17"/>
      <c r="C9" s="17"/>
      <c r="D9" s="17"/>
      <c r="E9" s="17"/>
      <c r="F9" s="17"/>
      <c r="G9" s="17"/>
      <c r="H9" s="17"/>
    </row>
    <row r="11" spans="1:7" ht="12.75">
      <c r="A11" s="18" t="s">
        <v>80</v>
      </c>
      <c r="B11" s="18"/>
      <c r="C11" s="18"/>
      <c r="D11" s="18"/>
      <c r="E11" s="18"/>
      <c r="F11" s="18"/>
      <c r="G11" s="18"/>
    </row>
    <row r="12" spans="1:7" ht="12.75">
      <c r="A12" s="18" t="s">
        <v>54</v>
      </c>
      <c r="B12" s="18"/>
      <c r="C12" s="18"/>
      <c r="D12" s="18"/>
      <c r="E12" s="18"/>
      <c r="F12" s="18"/>
      <c r="G12" s="18"/>
    </row>
    <row r="13" spans="13:15" ht="15">
      <c r="M13" s="23"/>
      <c r="N13" s="23"/>
      <c r="O13" s="23"/>
    </row>
    <row r="14" spans="1:15" ht="15">
      <c r="A14" t="s">
        <v>55</v>
      </c>
      <c r="M14" s="23"/>
      <c r="N14" s="23"/>
      <c r="O14" s="23"/>
    </row>
    <row r="15" spans="1:15" ht="15">
      <c r="A15" t="s">
        <v>64</v>
      </c>
      <c r="M15" s="23"/>
      <c r="N15" s="23"/>
      <c r="O15" s="23"/>
    </row>
    <row r="16" spans="1:15" ht="15">
      <c r="A16" t="s">
        <v>65</v>
      </c>
      <c r="M16" s="23"/>
      <c r="N16" s="23"/>
      <c r="O16" s="23"/>
    </row>
    <row r="17" spans="1:15" ht="15">
      <c r="A17" t="s">
        <v>67</v>
      </c>
      <c r="M17" s="23"/>
      <c r="N17" s="23"/>
      <c r="O17" s="23"/>
    </row>
    <row r="18" spans="1:15" ht="15">
      <c r="A18" t="s">
        <v>68</v>
      </c>
      <c r="M18" s="23"/>
      <c r="N18" s="23"/>
      <c r="O18" s="23"/>
    </row>
    <row r="19" ht="12.75">
      <c r="A19" t="s">
        <v>77</v>
      </c>
    </row>
    <row r="20" ht="12.75">
      <c r="A20" t="s">
        <v>69</v>
      </c>
    </row>
    <row r="21" ht="12.75">
      <c r="A21" t="s">
        <v>70</v>
      </c>
    </row>
    <row r="22" ht="12.75">
      <c r="A22" t="s">
        <v>83</v>
      </c>
    </row>
    <row r="23" ht="12.75">
      <c r="A23" t="s">
        <v>71</v>
      </c>
    </row>
    <row r="24" ht="12.75">
      <c r="A24" t="s">
        <v>79</v>
      </c>
    </row>
    <row r="25" ht="12.75">
      <c r="A25" t="s">
        <v>74</v>
      </c>
    </row>
    <row r="26" ht="12.75">
      <c r="A26" t="s">
        <v>75</v>
      </c>
    </row>
    <row r="27" ht="12.75">
      <c r="A27" t="s">
        <v>78</v>
      </c>
    </row>
    <row r="28" ht="12.75">
      <c r="A28" t="s">
        <v>84</v>
      </c>
    </row>
    <row r="32" ht="12.75">
      <c r="A32" s="22"/>
    </row>
    <row r="35" spans="2:3" ht="12.75">
      <c r="B35" s="30"/>
      <c r="C35" s="30"/>
    </row>
    <row r="36" spans="2:3" ht="12.75">
      <c r="B36" s="31"/>
      <c r="C36" s="31"/>
    </row>
    <row r="37" spans="2:3" ht="12.75">
      <c r="B37" s="31"/>
      <c r="C37" s="31"/>
    </row>
    <row r="38" spans="2:3" ht="12.75">
      <c r="B38" s="31"/>
      <c r="C38" s="31"/>
    </row>
    <row r="39" spans="2:3" ht="12.75">
      <c r="B39" s="31"/>
      <c r="C39" s="31"/>
    </row>
    <row r="40" spans="2:3" ht="12.75">
      <c r="B40" s="31"/>
      <c r="C40" s="31"/>
    </row>
  </sheetData>
  <printOptions/>
  <pageMargins left="0.5" right="0.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Atlantic Sales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Howley</dc:creator>
  <cp:keywords/>
  <dc:description/>
  <cp:lastModifiedBy>Anna</cp:lastModifiedBy>
  <cp:lastPrinted>2002-03-18T19:12:29Z</cp:lastPrinted>
  <dcterms:created xsi:type="dcterms:W3CDTF">1999-10-01T15:00:22Z</dcterms:created>
  <dcterms:modified xsi:type="dcterms:W3CDTF">2007-10-16T16:57:29Z</dcterms:modified>
  <cp:category/>
  <cp:version/>
  <cp:contentType/>
  <cp:contentStatus/>
</cp:coreProperties>
</file>